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.122.2\data\ZAKAZKY\SKOLY\2025\Litomyšl\U školek 1117\Pomůcky do VŘ\Podklady\"/>
    </mc:Choice>
  </mc:AlternateContent>
  <xr:revisionPtr revIDLastSave="0" documentId="13_ncr:1_{6D782B46-D167-4E5A-BB51-DDA1C7263E48}" xr6:coauthVersionLast="47" xr6:coauthVersionMax="47" xr10:uidLastSave="{00000000-0000-0000-0000-000000000000}"/>
  <bookViews>
    <workbookView xWindow="28680" yWindow="-120" windowWidth="29040" windowHeight="15720" activeTab="3" xr2:uid="{9A0F8E29-C5A3-47E3-920E-D29F17A8D271}"/>
  </bookViews>
  <sheets>
    <sheet name="Souhrn" sheetId="5" r:id="rId1"/>
    <sheet name="Laboratoř chemie" sheetId="1" r:id="rId2"/>
    <sheet name="Přírodovědná učebna" sheetId="2" r:id="rId3"/>
    <sheet name="Kabinet fyziky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5" l="1"/>
  <c r="E7" i="5" s="1"/>
  <c r="C6" i="5"/>
  <c r="D6" i="5" s="1"/>
  <c r="G37" i="2"/>
  <c r="G7" i="4"/>
  <c r="H7" i="4" s="1"/>
  <c r="G8" i="4"/>
  <c r="H8" i="4"/>
  <c r="G9" i="4"/>
  <c r="G14" i="4" s="1"/>
  <c r="H9" i="4"/>
  <c r="G10" i="4"/>
  <c r="H10" i="4"/>
  <c r="G11" i="4"/>
  <c r="H11" i="4" s="1"/>
  <c r="G12" i="4"/>
  <c r="H12" i="4"/>
  <c r="G13" i="4"/>
  <c r="H13" i="4" s="1"/>
  <c r="H6" i="4"/>
  <c r="G6" i="4"/>
  <c r="G6" i="2"/>
  <c r="G7" i="1"/>
  <c r="H7" i="1"/>
  <c r="G8" i="1"/>
  <c r="H8" i="1" s="1"/>
  <c r="G9" i="1"/>
  <c r="H9" i="1" s="1"/>
  <c r="G10" i="1"/>
  <c r="H10" i="1" s="1"/>
  <c r="G11" i="1"/>
  <c r="H11" i="1"/>
  <c r="G12" i="1"/>
  <c r="H12" i="1" s="1"/>
  <c r="G13" i="1"/>
  <c r="H13" i="1" s="1"/>
  <c r="G14" i="1"/>
  <c r="H14" i="1" s="1"/>
  <c r="G6" i="1"/>
  <c r="H6" i="1" s="1"/>
  <c r="H15" i="1" s="1"/>
  <c r="G36" i="2"/>
  <c r="H36" i="2" s="1"/>
  <c r="G35" i="2"/>
  <c r="H35" i="2" s="1"/>
  <c r="G34" i="2"/>
  <c r="H34" i="2" s="1"/>
  <c r="H33" i="2"/>
  <c r="G33" i="2"/>
  <c r="G32" i="2"/>
  <c r="H32" i="2" s="1"/>
  <c r="G31" i="2"/>
  <c r="H31" i="2" s="1"/>
  <c r="G30" i="2"/>
  <c r="H30" i="2" s="1"/>
  <c r="H29" i="2"/>
  <c r="G29" i="2"/>
  <c r="G28" i="2"/>
  <c r="H28" i="2" s="1"/>
  <c r="G27" i="2"/>
  <c r="H27" i="2" s="1"/>
  <c r="G26" i="2"/>
  <c r="H26" i="2" s="1"/>
  <c r="H25" i="2"/>
  <c r="G25" i="2"/>
  <c r="G24" i="2"/>
  <c r="H24" i="2" s="1"/>
  <c r="G23" i="2"/>
  <c r="H23" i="2" s="1"/>
  <c r="G22" i="2"/>
  <c r="H22" i="2" s="1"/>
  <c r="H21" i="2"/>
  <c r="G21" i="2"/>
  <c r="G20" i="2"/>
  <c r="H20" i="2" s="1"/>
  <c r="G19" i="2"/>
  <c r="H19" i="2" s="1"/>
  <c r="G18" i="2"/>
  <c r="H18" i="2" s="1"/>
  <c r="H17" i="2"/>
  <c r="G17" i="2"/>
  <c r="G16" i="2"/>
  <c r="H16" i="2" s="1"/>
  <c r="G15" i="2"/>
  <c r="H15" i="2" s="1"/>
  <c r="G14" i="2"/>
  <c r="H14" i="2" s="1"/>
  <c r="H13" i="2"/>
  <c r="G13" i="2"/>
  <c r="G12" i="2"/>
  <c r="H12" i="2" s="1"/>
  <c r="G11" i="2"/>
  <c r="H11" i="2" s="1"/>
  <c r="G10" i="2"/>
  <c r="H10" i="2" s="1"/>
  <c r="H9" i="2"/>
  <c r="G9" i="2"/>
  <c r="G8" i="2"/>
  <c r="H8" i="2" s="1"/>
  <c r="G7" i="2"/>
  <c r="H7" i="2" s="1"/>
  <c r="G15" i="1" l="1"/>
  <c r="C5" i="5" s="1"/>
  <c r="C8" i="5" s="1"/>
  <c r="H14" i="4"/>
  <c r="H6" i="2"/>
  <c r="H37" i="2" s="1"/>
  <c r="D7" i="5"/>
  <c r="E6" i="5"/>
  <c r="E5" i="5" l="1"/>
  <c r="D5" i="5"/>
  <c r="D8" i="5" s="1"/>
  <c r="E8" i="5"/>
</calcChain>
</file>

<file path=xl/sharedStrings.xml><?xml version="1.0" encoding="utf-8"?>
<sst xmlns="http://schemas.openxmlformats.org/spreadsheetml/2006/main" count="135" uniqueCount="112">
  <si>
    <t>Poř. číslo</t>
  </si>
  <si>
    <t>Název</t>
  </si>
  <si>
    <t>Specifikace</t>
  </si>
  <si>
    <t>Počet ks</t>
  </si>
  <si>
    <t>Ceny bez DPH</t>
  </si>
  <si>
    <t>Cena Celkem bez DPH</t>
  </si>
  <si>
    <t>Cena Celkem s DPH</t>
  </si>
  <si>
    <t xml:space="preserve">CELKEM   </t>
  </si>
  <si>
    <t>VÝUKOVÉ POMŮCKY</t>
  </si>
  <si>
    <t>Žákovská sada chemie</t>
  </si>
  <si>
    <t>Sada vhodná pro běžné žákovské chemické experimenty. Vhodná pro 2. stupeň ZŠ. Sada složená z čidel vhodných pro běžné chemické experimenty. Sada obsahuje bezdrátové
senzory teploty, pH, CO2 s příslušenstvím, vodivosti, tlaku, kolorimetr a turbidimetr, plochou pH
elektrodu a ORP elektrodu. Například bezdrátový sensor teploty je prachotěsný a vodotěsný do hl. 1 m po dobu 30 minut. Rozsah -40 °C až 125 °C. Přesnost ± 0,5 °C. Max. vzorkovací frekvence 10 H. Sensor tlaku je pro přesné a konzistentní měření tlaku plynu. Podporuje všechny běžné jednotky. Rozsah 0-400 kPa. Přesnost 2kPa. Max. vzorkovací frekvence 1000 Hz. Sensor pH kapalin dává široké možnosti v nastavení, můžete měřit rychlé pokusy či děje trvající týdny. Operační rozsah měření pH -40° až 125°C. Max. vzorkovací frekvence 50 Hz. Rozsah měření 0-14 pH. Také například sensor CO2 meří koncentraci plynného oxidu uhličitého. Rozsah 0 až 100000 ppm. Max. vzorkovací frekvence 50 Hz. Maximální dosah 30 m (bez překážek). Pracovní teplota 0 °C až 50 °C. Součástí sady je USB s 46 žákovskými úlohami, tištěná metodika úloh a licence software . Baleno v úložném plastovém boxu.</t>
  </si>
  <si>
    <t>Laboratoř chemie</t>
  </si>
  <si>
    <t>Digitální váha</t>
  </si>
  <si>
    <t>Elektrická ohřívací plotna</t>
  </si>
  <si>
    <t>Magnetická míchačka</t>
  </si>
  <si>
    <t>Motel atomu</t>
  </si>
  <si>
    <t>Interaktivní model atomu pro žákovská cvičení při vyučování fyziky, chemie a biologie. Pomocí modelů mohou žáci sestavovat vlastní molekuly a naučit se tak jejich struktury. Obsahuje 2 kompletní demonstrační sady pro učitele a 8 žákovských modelů.</t>
  </si>
  <si>
    <t>Výuková krabička chemické rovnice</t>
  </si>
  <si>
    <t>Výuková krabička chemické výpočty</t>
  </si>
  <si>
    <t>Žákovská souprava Elektrochemie</t>
  </si>
  <si>
    <t>Sada obnovitelných zdrojů</t>
  </si>
  <si>
    <t>Ukazuje spolupráci technologie palivových článků s obnovitelnými zdroji energie a demonstruje soběstačnou energetickou síť: solární, větrná a kinetická energie z ruční kliky, a demonstrace úložného potenciálu kondenzátoru. Sada obsahuje k porovnání celou řadu palivových článků.</t>
  </si>
  <si>
    <t>Přírodovědná učebna</t>
  </si>
  <si>
    <t>Model živočišné buňky</t>
  </si>
  <si>
    <t>Model rostlinné buňky</t>
  </si>
  <si>
    <t>Model žákům demonstruje vnitřní průřez strukturou rostlinných buněk. Čelní strana chráněna transparentním krytem. Upevněno na podstavci. Výška min. 30 cm.</t>
  </si>
  <si>
    <t>Anatomie kostnaté ryby</t>
  </si>
  <si>
    <t>Funkční model lidských plic</t>
  </si>
  <si>
    <t>Sada Smyslové vnímání</t>
  </si>
  <si>
    <t>Květ tulipánu</t>
  </si>
  <si>
    <t>Lidská lebka</t>
  </si>
  <si>
    <t>Chrup dospělého člověka</t>
  </si>
  <si>
    <t>Model 32 plastových zubů v průhledné krabičce. Rozebíratelná pravá dvou kořenová stolička.</t>
  </si>
  <si>
    <t>Lidský trup</t>
  </si>
  <si>
    <t>Model plic kuřáka</t>
  </si>
  <si>
    <t>Model ukazující porovnání zdravých plic s plícemi kuřáka. Ve skříňce. Rozměr min. 17 x 17 cm.</t>
  </si>
  <si>
    <t>Sada minerálů</t>
  </si>
  <si>
    <t>Sada minerálů a hornin</t>
  </si>
  <si>
    <t>Vitrína - Horniny</t>
  </si>
  <si>
    <t>Vitrína - Minerály</t>
  </si>
  <si>
    <t>Vitrína - Vývoj života na Zemi</t>
  </si>
  <si>
    <t>Kostra holuba</t>
  </si>
  <si>
    <t>Kostra skutečného holuba zalitého v pryskyřici.</t>
  </si>
  <si>
    <t>Model kapra</t>
  </si>
  <si>
    <t>V řezu. Preparát zalitý v pryskyřici. Vnitřní orgány a struktury jsou zachovány.</t>
  </si>
  <si>
    <t>Trinokulární mikroskop</t>
  </si>
  <si>
    <t>Žákovský mikroskop</t>
  </si>
  <si>
    <t>Vizualizér</t>
  </si>
  <si>
    <t>Žákovská sada biologie</t>
  </si>
  <si>
    <t>Sada vhodná pro běžné žákovské fyziologické, biologické i environmentální experimenty. Vhodná pro 2. stupeň ZŠ, gymnázia a střední školy. Vhodná kombinace bezdrátových čidel pro realizaci fyziologických, biologických i
environmentálních experimentů. Sada obsahuje bezdrátové senzory teploty, CO2, O2, krevního
tlaku, EKG a bezdrátový senzor počasí s anemometrem a GPS. Například bezdrátový sensor teploty je prachotěsný a vodotěsný do hl. 1 m po dobu 30 minut. Rozsah -40 °C až 125 °C. Přesnost ± 0,5 °C. Max. vzorkovací frekvence 10 H. Sensor tlaku je pro přesné a konzistentní měření tlaku plynu. Podporuje všechny běžné jednotky. Rozsah 0-400 kPa. Přesnost 2kPa. Max. vzorkovací frekvence 1000 Hz. Senzor kyslíku umožňuje měřit koncentraci plynného kyslíku, vlhkost a teplotu vzduchu. Rozsah 0-100% Koncentrace plynného kyslíku. Přesnost ± 1% kyslíku při konstantní teplotě a tlaku. Součástí sady je USB s 46
žákovskými úlohami, tištěná metodika úloh a licence software.</t>
  </si>
  <si>
    <t>Liška obecná</t>
  </si>
  <si>
    <t>Realistický dermoplastický preparát Lišky obecné v reálné pozici. Na dřevěném podstavci s popiskou.</t>
  </si>
  <si>
    <t>Jezevec lesní</t>
  </si>
  <si>
    <t>Zajíc polní</t>
  </si>
  <si>
    <t>Divoký králík</t>
  </si>
  <si>
    <t>Realistický dermoplastický preparát Králíka divokého.</t>
  </si>
  <si>
    <t>Ondatra</t>
  </si>
  <si>
    <t>Hraboš polní</t>
  </si>
  <si>
    <t>Realistický dermoplastický preparát Hraboše polního.</t>
  </si>
  <si>
    <t>Myš domácí</t>
  </si>
  <si>
    <t>Realistický dermoplastický preparát Myši domácí.</t>
  </si>
  <si>
    <t>Kuna skalní nebo domácí</t>
  </si>
  <si>
    <t>Realistický dermoplastický preparát Kuny.</t>
  </si>
  <si>
    <t>Hranostaj - letní srst</t>
  </si>
  <si>
    <t>Realistický dermoplastický preparát Hranostaje.</t>
  </si>
  <si>
    <t>Myšice křovinná</t>
  </si>
  <si>
    <t>Realistický dermoplastický preparát Myšice křovinné.</t>
  </si>
  <si>
    <t xml:space="preserve">Model lidského trupu. Lze rozdělit na 16 dílů: 3dílná hlava, 2 plicní laloky s hrudní kostí a žebry, 2dílné srdce, žaludek, játra se žlučníkem, 4dílná sada střev, řední polovina ledviny a přední polovina močového měchýře. Rozměr min. 85x35x25cm. </t>
  </si>
  <si>
    <t>Model kapra obecného v životní velikosti. Podélný řez, rozložitelný na 4 díly, na stojanu se zeleným podstavcem. Rozměry min. 15x49x35cm.</t>
  </si>
  <si>
    <t>Rotační vývěva</t>
  </si>
  <si>
    <t>Deska pro vývěvu</t>
  </si>
  <si>
    <t>Van de Graaffův generátor</t>
  </si>
  <si>
    <t>Skleněný zvon k vývěvě</t>
  </si>
  <si>
    <t>Používá se společně s deskou pro vývěvu. Rozměr min. 170x200x190 mm.</t>
  </si>
  <si>
    <t>Spektrální trubice (Kr)</t>
  </si>
  <si>
    <t>Slouží k pozorování čárových a pásových spekter. Náplň krypton.</t>
  </si>
  <si>
    <t>Tellurium</t>
  </si>
  <si>
    <t>Spektrální trubice (Ne)</t>
  </si>
  <si>
    <t>S vysokou svítivostí vyzařující čárové nebo pásové spektrum plynu nebo rtuťové páry. Náplň neon.</t>
  </si>
  <si>
    <t>Držák na spektrální trubice</t>
  </si>
  <si>
    <t xml:space="preserve">Napájecí jednotka pro spektrální trubice. Napájecí zdroj min. 220 V. </t>
  </si>
  <si>
    <t>Kabinet fyziky</t>
  </si>
  <si>
    <t>Cena bez DPH</t>
  </si>
  <si>
    <t>DPH 21  %</t>
  </si>
  <si>
    <t>Cena celkem s DPH</t>
  </si>
  <si>
    <t xml:space="preserve">Celkem </t>
  </si>
  <si>
    <t>Tenká magnetická míchačka s protiskluzovým podstavcem. Dotykové ovládání, chemicky odolná, ideální pro fyzikální a chemická praktika. Automatické obracení směru zvyšuje účinost míchání látek. Max. hmotnost míchané tekutiny 2 kg. Max. objem tekutin 0,8l. Rychlost od 15 do 1500 ot/min. Ovládání rychlosti pomocí tlačítek +/-. Rozměry min. 175 × 120 × 15 mm.</t>
  </si>
  <si>
    <t>Model žákům demonstruje vnitřní strukturu živočišných buněk. Obsahuje pohyblivé části. Model buňky je upevněn na podstavci. Výška min. 30 cm. Vyrobeno z netoxického, tvarovatelného materiálu.</t>
  </si>
  <si>
    <t>Model demonstruje princip dýchání pohybem bránice. Tlakem na membránu se mění objem vzduchu v recipientu z plexiskla a balonky se naplňují nebo vyprazdňují. Výška min. 25 cm, Průměr povrchu membrány min. 20cm.</t>
  </si>
  <si>
    <t>Souprava umožňuje provádění různých pokusů ohledně sluchu, zraku a hmatu. Všechny přístroje k tomu potřebné jsou uloženy v příručním kufříku. Pomocí této přístrojové soupravy lze provádět následující pokusy: Hmat, hmatové vnímání, citlivost kůže na teplo a chlad, slepá skvrna, optické a haptické klamy, barevné vidění, mihotavé barvy a postefekt pohybu, přenos obrazu do mozku pomocí zpětných brýlí, směrové slyšení a slyšení vlastních tělesných zvuků.</t>
  </si>
  <si>
    <t xml:space="preserve">Realistický model květu ve 4 násobné velikosti, rozložitelný na 3 části. Po odstranění poloviny koruny lze vidět tyčinky a pestíky. Na zeleném podstavci. Rozměry max. 20x20x42cm. </t>
  </si>
  <si>
    <t>Nástěnná vitrína zástupců hornin z našeho území, ale i ze světa. Vitrína je dřevěná se skleněnými policemi. Obsahuje max. 30 kusů hornin. Rozměr min. 90x80cm.</t>
  </si>
  <si>
    <t>Nástěnná vitrína zástupců minerálů z našeho území, ale i ze světa. Vitrína je dřevěná se skleněnými policemi.Obsahuje max. 40 kusů minerálů. Rozměr min. 90x80cm.</t>
  </si>
  <si>
    <t>Nástěnná vitrína zástupců zobrazující vývoj života v geologických obdobích. Vitrína je dřevěná se skleněnými policemi.Obsahuje max. 25 kusů fosílií. Rozměr min. 90x80cm.</t>
  </si>
  <si>
    <t>Zobrazuje obrázky a 3D objekty ve formátu Full HD. Rozlišení min. 1920x 1080 px. Snímková frekvence min. 30fps. Snímací plocha až ve formátu A3, 12x optický zoom, 10x digitální zoom a integrované LED diody. Jsou viditelné i malé detaily. Automatické zaostření, freeze frame, paralelní video výstup, prohlížeč SD karet, split-screen, zoom. Příkon: min. 13 W.  Dálkové ovládání včetně baterií. Rozměry min. 270x317x447mm.</t>
  </si>
  <si>
    <t>Kompaktní dvoustupňová lopatková vývěva pro experimenty s vakuem. Přenos pomocí rukojeti. Připojení pomocí  závitové příruby. Minimální tlak 0,08 mbar, rychlost sání 70 l/min, výkon max. 300 W při 1440 ot/min.</t>
  </si>
  <si>
    <t>Slouží k připojení vývěvy pro experimenty s vakuem. Materiál kov, tři nožky. Průměr min. 220 mm.</t>
  </si>
  <si>
    <t>Slouží jako zdroj velmi vysokého napětí s nízkými proudy pro elektrostatické experimenty. Rozměry max.  200 × 200 × 600 mm. El. náboj min. 120 kV. Délka jisker: max. 150 mm. Vedení pásu s izolačními výztuhami z plexiskla, snímatelné, poniklovaná vodivá koule o Ø 220 mm. Na masivním podstavci je zabudován elektromotor.</t>
  </si>
  <si>
    <t>Trojrozměrný model Slunce, Země a Měsíce. Demonstruje jevy naší sluneční soustavy. Rozměry max. 700x180x280 mm.</t>
  </si>
  <si>
    <t xml:space="preserve">LCD podsvícený displej rozměrů min. 15mm, rozhraní RS232. Automatické vypnutí, kalibrační program, možnost počítání kusů. Síťová přípojka 230V / 50Hz, možnost provozu na 9V blokovou baterii. Rozsah vážení: min. 400 g, rozlišení max. 0,5 g. Vážicí deska min. 130 mm x 130 mm. Minimální hmotnost 1,15 kg. Součástí je pracovní ochranný kryt a síťový adaptér. </t>
  </si>
  <si>
    <t>Speciálně určená pro laboratorní sklo. Vybaveno plotnou o průměru 135 mm. S příslušným adapterem lze ohřívat baňky s kulatým dnem. Výkon 400W / 230 V. Maximální teplota 400 °C. Leštěná kulatá hliníková deska o Ø 135 mm. Minimální rozměry: 125 x 130 x 200 mm. Hmotnost max. 2 000 g.</t>
  </si>
  <si>
    <t>Model lebky v životní velikosti, jednotlivé kosti zpracovány v barevném provedení. Jednotlivé barvy usnadní rozlišení jednotlivých tvarů a velikostí kostí. Lze rozdělit na 22 částí.</t>
  </si>
  <si>
    <t xml:space="preserve">Realistický dermoplastický preparát Ondatry. </t>
  </si>
  <si>
    <t xml:space="preserve">Realistický dermoplastický preparát Zajíce polního. 
</t>
  </si>
  <si>
    <t xml:space="preserve">Realistický dermoplastický preparát Jezevce lesního. </t>
  </si>
  <si>
    <t>Sada musí obsahovat min. 30 vzorků minerálů v dřevěné kazetě s proskleným víkem. Opatřeno bezpečnostním zavíráním. Sada se skládá z minerálů: grafit, síra, měď, sfalerit, galenit, pyrit, halit, fluorit, křemen, opál, korund, hematit, magnetit, wolframit, kasiterit, kalcit, siderit, aragonit, azurit, baryt, sádrovec, granát, vesuvian, turmalín, beryl, aktinolit, mastek, muskovit, biotit, živec. Rozměry min. 40x30x5cm.</t>
  </si>
  <si>
    <t>Sada musí obsahovat kombinaci min. 20 hornin a 10 horninotvorných minerálů. Sada se skládá ze dvou plastových boxů s přihrádkami. Velikost každého minerálu a horniny min. 2x2cm. Sada se skládá z minerálů, vyvřelých plutonických hornin, vyvřelých sopečných hornin, usazených hornin a přeměněných hornin.</t>
  </si>
  <si>
    <t>Monokulární tubus, otočný o 360°, úhel vhledu 45°. Okulár širokoúhlý WF 10x. Zvětšení min. od 40x do 400x. 3násobná revolverová hlava. Osvětlení plankonkávním zrcátkem. Koaxiální makro a mikro posuv.</t>
  </si>
  <si>
    <t>Ergonomický LED mikroskop. Trinokulární tubus, otočný o 360°, úhel vhledu 45°. Okulár WF 10x, stavitelná mezioční vzdálenost, zvětšení min. od 40x do 1000x, 4násobná revolverová hlava. Objektivy 4x, 10x, 40x odpružený, 100x odpružený. Irisová clona a držák filtru. Regulované LED osvětlení.</t>
  </si>
  <si>
    <t>Obsahuje max. 7 pomůcek k procvičení chemických rovnic a chemických reakcí. Pro všechny žáky stačí jedna výuková krabička. Obsahuje jedno CD / USB flash disk, z nichž může učitel libovolně tisknout hry s procvičováním.</t>
  </si>
  <si>
    <t>Obsahuje max. 7 pomůcek k procvičení vyčíslování chemických výpočtů. Pro všechny žáky stačí jedna výuková krabička. Obsahuje min. jedno CD / USB flash disk, z nichž mlůže učitel libovolně tisknout hry s procvičováním.</t>
  </si>
  <si>
    <t xml:space="preserve">Sada obsahuje všechny díly a chemikálie pro provedení základních pokusů elektrochemie (elektolýza, elektrochemické články, atd.). V manuálu detailní návod na 5 experimentů. Digitální multimetr slouží jako indikátor napětí. Rozměry boxu soupravy min. 400 x 300 x 70 mm.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</si>
</sst>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sz val="14"/>
      <color theme="1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6"/>
      <color theme="1"/>
      <name val="Calibri Light"/>
      <family val="2"/>
      <charset val="238"/>
      <scheme val="major"/>
    </font>
    <font>
      <sz val="16"/>
      <color theme="1"/>
      <name val="Calibri Light"/>
      <family val="2"/>
      <charset val="238"/>
      <scheme val="major"/>
    </font>
    <font>
      <sz val="12"/>
      <name val="Calibri Light"/>
      <family val="2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4" borderId="1" xfId="0" applyFont="1" applyFill="1" applyBorder="1"/>
    <xf numFmtId="9" fontId="2" fillId="4" borderId="1" xfId="1" applyFont="1" applyFill="1" applyBorder="1"/>
    <xf numFmtId="164" fontId="3" fillId="0" borderId="1" xfId="0" applyNumberFormat="1" applyFont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3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7" fontId="8" fillId="6" borderId="1" xfId="0" applyNumberFormat="1" applyFont="1" applyFill="1" applyBorder="1" applyAlignment="1">
      <alignment horizontal="center" vertical="center"/>
    </xf>
    <xf numFmtId="7" fontId="7" fillId="6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3" fillId="8" borderId="1" xfId="0" applyFont="1" applyFill="1" applyBorder="1"/>
    <xf numFmtId="0" fontId="4" fillId="7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top" wrapText="1"/>
    </xf>
  </cellXfs>
  <cellStyles count="3">
    <cellStyle name="Měna 2" xfId="2" xr:uid="{434F4F36-0915-41AD-84C6-18D6C5419D18}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C486B-9B19-4477-89B3-2E31A2A5B8C6}">
  <dimension ref="B2:E8"/>
  <sheetViews>
    <sheetView workbookViewId="0">
      <selection activeCell="C8" sqref="C8"/>
    </sheetView>
  </sheetViews>
  <sheetFormatPr defaultRowHeight="14.4" x14ac:dyDescent="0.3"/>
  <cols>
    <col min="2" max="2" width="28.88671875" customWidth="1"/>
    <col min="3" max="3" width="24.88671875" customWidth="1"/>
    <col min="4" max="4" width="18.5546875" customWidth="1"/>
    <col min="5" max="5" width="23.109375" customWidth="1"/>
  </cols>
  <sheetData>
    <row r="2" spans="2:5" x14ac:dyDescent="0.3">
      <c r="B2" s="24" t="s">
        <v>8</v>
      </c>
      <c r="C2" s="24"/>
      <c r="D2" s="24"/>
      <c r="E2" s="24"/>
    </row>
    <row r="4" spans="2:5" ht="15.6" x14ac:dyDescent="0.3">
      <c r="B4" s="1" t="s">
        <v>1</v>
      </c>
      <c r="C4" s="1" t="s">
        <v>82</v>
      </c>
      <c r="D4" s="2" t="s">
        <v>83</v>
      </c>
      <c r="E4" s="1" t="s">
        <v>84</v>
      </c>
    </row>
    <row r="5" spans="2:5" x14ac:dyDescent="0.3">
      <c r="B5" s="23" t="s">
        <v>11</v>
      </c>
      <c r="C5" s="3">
        <f>AVERAGE('Laboratoř chemie'!G15)</f>
        <v>0</v>
      </c>
      <c r="D5" s="3">
        <f>SUM(C5*0.21)</f>
        <v>0</v>
      </c>
      <c r="E5" s="3">
        <f>SUM(C5*1.21)</f>
        <v>0</v>
      </c>
    </row>
    <row r="6" spans="2:5" x14ac:dyDescent="0.3">
      <c r="B6" s="23" t="s">
        <v>22</v>
      </c>
      <c r="C6" s="3">
        <f>AVERAGE('Přírodovědná učebna'!G37)</f>
        <v>0</v>
      </c>
      <c r="D6" s="3">
        <f t="shared" ref="D6:D7" si="0">SUM(C6*0.21)</f>
        <v>0</v>
      </c>
      <c r="E6" s="3">
        <f t="shared" ref="E6:E7" si="1">SUM(C6*1.21)</f>
        <v>0</v>
      </c>
    </row>
    <row r="7" spans="2:5" x14ac:dyDescent="0.3">
      <c r="B7" s="23" t="s">
        <v>81</v>
      </c>
      <c r="C7" s="3">
        <f>AVERAGE('Kabinet fyziky'!G14)</f>
        <v>0</v>
      </c>
      <c r="D7" s="3">
        <f t="shared" si="0"/>
        <v>0</v>
      </c>
      <c r="E7" s="3">
        <f t="shared" si="1"/>
        <v>0</v>
      </c>
    </row>
    <row r="8" spans="2:5" ht="15.6" x14ac:dyDescent="0.3">
      <c r="B8" s="1" t="s">
        <v>85</v>
      </c>
      <c r="C8" s="4">
        <f>SUM(C5:C7)</f>
        <v>0</v>
      </c>
      <c r="D8" s="4">
        <f>SUM(D5:D7)</f>
        <v>0</v>
      </c>
      <c r="E8" s="4">
        <f>SUM(E5:E7)</f>
        <v>0</v>
      </c>
    </row>
  </sheetData>
  <mergeCells count="1">
    <mergeCell ref="B2:E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2AE13-3E96-44DC-B0E8-213C3D58BEDA}">
  <dimension ref="B2:I18"/>
  <sheetViews>
    <sheetView topLeftCell="A10" zoomScale="115" zoomScaleNormal="115" workbookViewId="0">
      <selection activeCell="D6" sqref="D6"/>
    </sheetView>
  </sheetViews>
  <sheetFormatPr defaultRowHeight="14.4" x14ac:dyDescent="0.3"/>
  <cols>
    <col min="2" max="2" width="13.109375" customWidth="1"/>
    <col min="3" max="3" width="30" customWidth="1"/>
    <col min="4" max="4" width="48.44140625" customWidth="1"/>
    <col min="5" max="5" width="9" customWidth="1"/>
    <col min="6" max="6" width="32.44140625" customWidth="1"/>
    <col min="7" max="7" width="27.21875" customWidth="1"/>
    <col min="8" max="8" width="22.5546875" customWidth="1"/>
  </cols>
  <sheetData>
    <row r="2" spans="2:9" ht="32.4" customHeight="1" x14ac:dyDescent="0.3">
      <c r="B2" s="25" t="s">
        <v>8</v>
      </c>
      <c r="C2" s="25"/>
      <c r="D2" s="25"/>
      <c r="E2" s="25"/>
      <c r="F2" s="25"/>
      <c r="G2" s="25"/>
      <c r="H2" s="25"/>
      <c r="I2" s="5"/>
    </row>
    <row r="3" spans="2:9" ht="15.6" x14ac:dyDescent="0.3"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5"/>
    </row>
    <row r="4" spans="2:9" ht="15.6" x14ac:dyDescent="0.3">
      <c r="B4" s="7"/>
      <c r="C4" s="7"/>
      <c r="D4" s="7"/>
      <c r="E4" s="7"/>
      <c r="F4" s="7"/>
      <c r="G4" s="7"/>
      <c r="H4" s="7"/>
      <c r="I4" s="5"/>
    </row>
    <row r="5" spans="2:9" ht="15.6" x14ac:dyDescent="0.3">
      <c r="B5" s="29" t="s">
        <v>11</v>
      </c>
      <c r="C5" s="29"/>
      <c r="D5" s="29"/>
      <c r="E5" s="29"/>
      <c r="F5" s="29"/>
      <c r="G5" s="29"/>
      <c r="H5" s="29"/>
      <c r="I5" s="5"/>
    </row>
    <row r="6" spans="2:9" ht="390" x14ac:dyDescent="0.3">
      <c r="B6" s="8">
        <v>1</v>
      </c>
      <c r="C6" s="21" t="s">
        <v>9</v>
      </c>
      <c r="D6" s="30" t="s">
        <v>10</v>
      </c>
      <c r="E6" s="8">
        <v>6</v>
      </c>
      <c r="F6" s="10"/>
      <c r="G6" s="11">
        <f>SUM(E6*F6)</f>
        <v>0</v>
      </c>
      <c r="H6" s="11">
        <f>SUM(G6*1.21)</f>
        <v>0</v>
      </c>
      <c r="I6" s="5"/>
    </row>
    <row r="7" spans="2:9" ht="124.8" x14ac:dyDescent="0.3">
      <c r="B7" s="8">
        <v>2</v>
      </c>
      <c r="C7" s="21" t="s">
        <v>12</v>
      </c>
      <c r="D7" s="9" t="s">
        <v>99</v>
      </c>
      <c r="E7" s="8">
        <v>5</v>
      </c>
      <c r="F7" s="10"/>
      <c r="G7" s="11">
        <f t="shared" ref="G7:G14" si="0">SUM(E7*F7)</f>
        <v>0</v>
      </c>
      <c r="H7" s="11">
        <f t="shared" ref="H7:H14" si="1">SUM(G7*1.21)</f>
        <v>0</v>
      </c>
      <c r="I7" s="5"/>
    </row>
    <row r="8" spans="2:9" ht="109.2" x14ac:dyDescent="0.3">
      <c r="B8" s="12">
        <v>3</v>
      </c>
      <c r="C8" s="22" t="s">
        <v>13</v>
      </c>
      <c r="D8" s="9" t="s">
        <v>100</v>
      </c>
      <c r="E8" s="8">
        <v>1</v>
      </c>
      <c r="F8" s="10"/>
      <c r="G8" s="11">
        <f t="shared" si="0"/>
        <v>0</v>
      </c>
      <c r="H8" s="11">
        <f t="shared" si="1"/>
        <v>0</v>
      </c>
      <c r="I8" s="5"/>
    </row>
    <row r="9" spans="2:9" ht="140.4" customHeight="1" x14ac:dyDescent="0.3">
      <c r="B9" s="8">
        <v>4</v>
      </c>
      <c r="C9" s="22" t="s">
        <v>14</v>
      </c>
      <c r="D9" s="9" t="s">
        <v>86</v>
      </c>
      <c r="E9" s="8">
        <v>10</v>
      </c>
      <c r="F9" s="10"/>
      <c r="G9" s="11">
        <f t="shared" si="0"/>
        <v>0</v>
      </c>
      <c r="H9" s="11">
        <f t="shared" si="1"/>
        <v>0</v>
      </c>
      <c r="I9" s="5"/>
    </row>
    <row r="10" spans="2:9" ht="93.6" x14ac:dyDescent="0.3">
      <c r="B10" s="8">
        <v>5</v>
      </c>
      <c r="C10" s="22" t="s">
        <v>15</v>
      </c>
      <c r="D10" s="9" t="s">
        <v>16</v>
      </c>
      <c r="E10" s="8">
        <v>1</v>
      </c>
      <c r="F10" s="10"/>
      <c r="G10" s="11">
        <f t="shared" si="0"/>
        <v>0</v>
      </c>
      <c r="H10" s="11">
        <f t="shared" si="1"/>
        <v>0</v>
      </c>
      <c r="I10" s="5"/>
    </row>
    <row r="11" spans="2:9" ht="78" x14ac:dyDescent="0.3">
      <c r="B11" s="8">
        <v>6</v>
      </c>
      <c r="C11" s="21" t="s">
        <v>17</v>
      </c>
      <c r="D11" s="9" t="s">
        <v>109</v>
      </c>
      <c r="E11" s="8">
        <v>1</v>
      </c>
      <c r="F11" s="10"/>
      <c r="G11" s="11">
        <f t="shared" si="0"/>
        <v>0</v>
      </c>
      <c r="H11" s="11">
        <f t="shared" si="1"/>
        <v>0</v>
      </c>
      <c r="I11" s="5"/>
    </row>
    <row r="12" spans="2:9" ht="78" x14ac:dyDescent="0.3">
      <c r="B12" s="8">
        <v>7</v>
      </c>
      <c r="C12" s="21" t="s">
        <v>18</v>
      </c>
      <c r="D12" s="9" t="s">
        <v>110</v>
      </c>
      <c r="E12" s="8">
        <v>1</v>
      </c>
      <c r="F12" s="10"/>
      <c r="G12" s="11">
        <f t="shared" si="0"/>
        <v>0</v>
      </c>
      <c r="H12" s="11">
        <f t="shared" si="1"/>
        <v>0</v>
      </c>
      <c r="I12" s="5"/>
    </row>
    <row r="13" spans="2:9" ht="93.6" x14ac:dyDescent="0.3">
      <c r="B13" s="12">
        <v>8</v>
      </c>
      <c r="C13" s="21" t="s">
        <v>19</v>
      </c>
      <c r="D13" s="9" t="s">
        <v>111</v>
      </c>
      <c r="E13" s="8">
        <v>10</v>
      </c>
      <c r="F13" s="10"/>
      <c r="G13" s="11">
        <f t="shared" si="0"/>
        <v>0</v>
      </c>
      <c r="H13" s="11">
        <f t="shared" si="1"/>
        <v>0</v>
      </c>
      <c r="I13" s="5"/>
    </row>
    <row r="14" spans="2:9" ht="93.6" x14ac:dyDescent="0.3">
      <c r="B14" s="8">
        <v>9</v>
      </c>
      <c r="C14" s="22" t="s">
        <v>20</v>
      </c>
      <c r="D14" s="9" t="s">
        <v>21</v>
      </c>
      <c r="E14" s="8">
        <v>1</v>
      </c>
      <c r="F14" s="10"/>
      <c r="G14" s="11">
        <f t="shared" si="0"/>
        <v>0</v>
      </c>
      <c r="H14" s="11">
        <f t="shared" si="1"/>
        <v>0</v>
      </c>
      <c r="I14" s="5"/>
    </row>
    <row r="15" spans="2:9" ht="21" x14ac:dyDescent="0.3">
      <c r="B15" s="26" t="s">
        <v>7</v>
      </c>
      <c r="C15" s="27"/>
      <c r="D15" s="27"/>
      <c r="E15" s="27"/>
      <c r="F15" s="28"/>
      <c r="G15" s="13">
        <f>SUM(G6:G14)</f>
        <v>0</v>
      </c>
      <c r="H15" s="13">
        <f>SUM(H6:H14)</f>
        <v>0</v>
      </c>
      <c r="I15" s="5"/>
    </row>
    <row r="16" spans="2:9" x14ac:dyDescent="0.3">
      <c r="B16" s="5"/>
      <c r="C16" s="5"/>
      <c r="D16" s="5"/>
      <c r="E16" s="5"/>
      <c r="F16" s="5"/>
      <c r="G16" s="5"/>
      <c r="H16" s="5"/>
      <c r="I16" s="5"/>
    </row>
    <row r="17" spans="2:9" x14ac:dyDescent="0.3">
      <c r="B17" s="5"/>
      <c r="C17" s="5"/>
      <c r="D17" s="5"/>
      <c r="E17" s="5"/>
      <c r="F17" s="5"/>
      <c r="G17" s="5"/>
      <c r="H17" s="5"/>
      <c r="I17" s="5"/>
    </row>
    <row r="18" spans="2:9" x14ac:dyDescent="0.3">
      <c r="B18" s="5"/>
      <c r="C18" s="5"/>
      <c r="D18" s="5"/>
      <c r="E18" s="5"/>
      <c r="F18" s="5"/>
      <c r="G18" s="5"/>
      <c r="H18" s="5"/>
      <c r="I18" s="5"/>
    </row>
  </sheetData>
  <mergeCells count="3">
    <mergeCell ref="B2:H2"/>
    <mergeCell ref="B15:F15"/>
    <mergeCell ref="B5:H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AB26A-8F30-4C68-BE1E-E3ED2F8E4460}">
  <dimension ref="A1:Q44"/>
  <sheetViews>
    <sheetView topLeftCell="B28" zoomScale="115" zoomScaleNormal="115" workbookViewId="0">
      <selection activeCell="D23" sqref="D23"/>
    </sheetView>
  </sheetViews>
  <sheetFormatPr defaultRowHeight="14.4" x14ac:dyDescent="0.3"/>
  <cols>
    <col min="2" max="2" width="13.21875" customWidth="1"/>
    <col min="3" max="3" width="27.109375" customWidth="1"/>
    <col min="4" max="4" width="45.109375" customWidth="1"/>
    <col min="6" max="6" width="18.109375" customWidth="1"/>
    <col min="7" max="7" width="31.5546875" customWidth="1"/>
    <col min="8" max="8" width="22.109375" customWidth="1"/>
  </cols>
  <sheetData>
    <row r="1" spans="1:1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8" x14ac:dyDescent="0.3">
      <c r="A2" s="5"/>
      <c r="B2" s="25" t="s">
        <v>8</v>
      </c>
      <c r="C2" s="25"/>
      <c r="D2" s="25"/>
      <c r="E2" s="25"/>
      <c r="F2" s="25"/>
      <c r="G2" s="25"/>
      <c r="H2" s="25"/>
      <c r="I2" s="5"/>
      <c r="J2" s="5"/>
      <c r="K2" s="5"/>
    </row>
    <row r="3" spans="1:11" ht="15.6" x14ac:dyDescent="0.3">
      <c r="A3" s="5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5"/>
      <c r="J3" s="5"/>
      <c r="K3" s="5"/>
    </row>
    <row r="4" spans="1:11" ht="15.6" x14ac:dyDescent="0.3">
      <c r="A4" s="5"/>
      <c r="B4" s="7"/>
      <c r="C4" s="7"/>
      <c r="D4" s="7"/>
      <c r="E4" s="7"/>
      <c r="F4" s="7"/>
      <c r="G4" s="7"/>
      <c r="H4" s="7"/>
      <c r="I4" s="5"/>
      <c r="J4" s="5"/>
      <c r="K4" s="5"/>
    </row>
    <row r="5" spans="1:11" ht="15.6" x14ac:dyDescent="0.3">
      <c r="A5" s="5"/>
      <c r="B5" s="29" t="s">
        <v>22</v>
      </c>
      <c r="C5" s="29"/>
      <c r="D5" s="29"/>
      <c r="E5" s="29"/>
      <c r="F5" s="29"/>
      <c r="G5" s="29"/>
      <c r="H5" s="29"/>
      <c r="I5" s="5"/>
      <c r="J5" s="5"/>
      <c r="K5" s="5"/>
    </row>
    <row r="6" spans="1:11" ht="82.8" customHeight="1" x14ac:dyDescent="0.3">
      <c r="A6" s="5"/>
      <c r="B6" s="8">
        <v>1</v>
      </c>
      <c r="C6" s="21" t="s">
        <v>23</v>
      </c>
      <c r="D6" s="9" t="s">
        <v>87</v>
      </c>
      <c r="E6" s="8">
        <v>7</v>
      </c>
      <c r="F6" s="10"/>
      <c r="G6" s="11">
        <f>SUM(E6*F6)</f>
        <v>0</v>
      </c>
      <c r="H6" s="11">
        <f>SUM(G6*1.21)</f>
        <v>0</v>
      </c>
      <c r="I6" s="5"/>
      <c r="J6" s="5"/>
      <c r="K6" s="5"/>
    </row>
    <row r="7" spans="1:11" ht="62.4" x14ac:dyDescent="0.3">
      <c r="A7" s="5"/>
      <c r="B7" s="8">
        <v>2</v>
      </c>
      <c r="C7" s="22" t="s">
        <v>24</v>
      </c>
      <c r="D7" s="14" t="s">
        <v>25</v>
      </c>
      <c r="E7" s="8">
        <v>7</v>
      </c>
      <c r="F7" s="10"/>
      <c r="G7" s="11">
        <f t="shared" ref="G7:G36" si="0">SUM(F7*E7)</f>
        <v>0</v>
      </c>
      <c r="H7" s="11">
        <f t="shared" ref="H7:H36" si="1">SUM(G7*1.21)</f>
        <v>0</v>
      </c>
      <c r="I7" s="5"/>
      <c r="J7" s="5"/>
      <c r="K7" s="5"/>
    </row>
    <row r="8" spans="1:11" ht="62.4" x14ac:dyDescent="0.3">
      <c r="A8" s="5"/>
      <c r="B8" s="8">
        <v>3</v>
      </c>
      <c r="C8" s="21" t="s">
        <v>26</v>
      </c>
      <c r="D8" s="14" t="s">
        <v>68</v>
      </c>
      <c r="E8" s="8">
        <v>1</v>
      </c>
      <c r="F8" s="10"/>
      <c r="G8" s="11">
        <f t="shared" si="0"/>
        <v>0</v>
      </c>
      <c r="H8" s="11">
        <f t="shared" si="1"/>
        <v>0</v>
      </c>
      <c r="I8" s="5"/>
      <c r="J8" s="5"/>
      <c r="K8" s="5"/>
    </row>
    <row r="9" spans="1:11" ht="78" x14ac:dyDescent="0.3">
      <c r="A9" s="5"/>
      <c r="B9" s="8">
        <v>4</v>
      </c>
      <c r="C9" s="21" t="s">
        <v>27</v>
      </c>
      <c r="D9" s="9" t="s">
        <v>88</v>
      </c>
      <c r="E9" s="8">
        <v>1</v>
      </c>
      <c r="F9" s="10"/>
      <c r="G9" s="11">
        <f t="shared" si="0"/>
        <v>0</v>
      </c>
      <c r="H9" s="11">
        <f t="shared" si="1"/>
        <v>0</v>
      </c>
      <c r="I9" s="5"/>
      <c r="J9" s="5"/>
      <c r="K9" s="5"/>
    </row>
    <row r="10" spans="1:11" ht="171.6" x14ac:dyDescent="0.3">
      <c r="A10" s="5"/>
      <c r="B10" s="8">
        <v>5</v>
      </c>
      <c r="C10" s="21" t="s">
        <v>28</v>
      </c>
      <c r="D10" s="14" t="s">
        <v>89</v>
      </c>
      <c r="E10" s="8">
        <v>1</v>
      </c>
      <c r="F10" s="10"/>
      <c r="G10" s="11">
        <f t="shared" si="0"/>
        <v>0</v>
      </c>
      <c r="H10" s="11">
        <f t="shared" si="1"/>
        <v>0</v>
      </c>
      <c r="I10" s="5"/>
      <c r="J10" s="5"/>
      <c r="K10" s="5"/>
    </row>
    <row r="11" spans="1:11" ht="62.4" x14ac:dyDescent="0.3">
      <c r="A11" s="5"/>
      <c r="B11" s="8">
        <v>6</v>
      </c>
      <c r="C11" s="22" t="s">
        <v>29</v>
      </c>
      <c r="D11" s="14" t="s">
        <v>90</v>
      </c>
      <c r="E11" s="8">
        <v>1</v>
      </c>
      <c r="F11" s="10"/>
      <c r="G11" s="11">
        <f t="shared" si="0"/>
        <v>0</v>
      </c>
      <c r="H11" s="11">
        <f t="shared" si="1"/>
        <v>0</v>
      </c>
      <c r="I11" s="5"/>
      <c r="J11" s="5"/>
      <c r="K11" s="5"/>
    </row>
    <row r="12" spans="1:11" ht="62.4" x14ac:dyDescent="0.3">
      <c r="A12" s="5"/>
      <c r="B12" s="8">
        <v>7</v>
      </c>
      <c r="C12" s="22" t="s">
        <v>30</v>
      </c>
      <c r="D12" s="14" t="s">
        <v>101</v>
      </c>
      <c r="E12" s="8">
        <v>1</v>
      </c>
      <c r="F12" s="10"/>
      <c r="G12" s="11">
        <f t="shared" si="0"/>
        <v>0</v>
      </c>
      <c r="H12" s="11">
        <f t="shared" si="1"/>
        <v>0</v>
      </c>
      <c r="I12" s="5"/>
      <c r="J12" s="5"/>
      <c r="K12" s="5"/>
    </row>
    <row r="13" spans="1:11" ht="31.2" x14ac:dyDescent="0.3">
      <c r="A13" s="5"/>
      <c r="B13" s="8">
        <v>8</v>
      </c>
      <c r="C13" s="21" t="s">
        <v>31</v>
      </c>
      <c r="D13" s="14" t="s">
        <v>32</v>
      </c>
      <c r="E13" s="8">
        <v>1</v>
      </c>
      <c r="F13" s="10"/>
      <c r="G13" s="11">
        <f t="shared" si="0"/>
        <v>0</v>
      </c>
      <c r="H13" s="11">
        <f t="shared" si="1"/>
        <v>0</v>
      </c>
      <c r="I13" s="5"/>
      <c r="J13" s="5"/>
      <c r="K13" s="5"/>
    </row>
    <row r="14" spans="1:11" ht="93.6" x14ac:dyDescent="0.3">
      <c r="A14" s="5"/>
      <c r="B14" s="8">
        <v>9</v>
      </c>
      <c r="C14" s="22" t="s">
        <v>33</v>
      </c>
      <c r="D14" s="14" t="s">
        <v>67</v>
      </c>
      <c r="E14" s="8">
        <v>1</v>
      </c>
      <c r="F14" s="10"/>
      <c r="G14" s="11">
        <f t="shared" si="0"/>
        <v>0</v>
      </c>
      <c r="H14" s="11">
        <f t="shared" si="1"/>
        <v>0</v>
      </c>
      <c r="I14" s="5"/>
      <c r="J14" s="5"/>
      <c r="K14" s="5"/>
    </row>
    <row r="15" spans="1:11" ht="46.8" x14ac:dyDescent="0.3">
      <c r="A15" s="5"/>
      <c r="B15" s="8">
        <v>10</v>
      </c>
      <c r="C15" s="22" t="s">
        <v>34</v>
      </c>
      <c r="D15" s="14" t="s">
        <v>35</v>
      </c>
      <c r="E15" s="8">
        <v>1</v>
      </c>
      <c r="F15" s="10"/>
      <c r="G15" s="11">
        <f t="shared" si="0"/>
        <v>0</v>
      </c>
      <c r="H15" s="11">
        <f t="shared" si="1"/>
        <v>0</v>
      </c>
      <c r="I15" s="5"/>
      <c r="J15" s="5"/>
      <c r="K15" s="5"/>
    </row>
    <row r="16" spans="1:11" ht="156" x14ac:dyDescent="0.3">
      <c r="A16" s="5"/>
      <c r="B16" s="8">
        <v>11</v>
      </c>
      <c r="C16" s="22" t="s">
        <v>36</v>
      </c>
      <c r="D16" s="14" t="s">
        <v>105</v>
      </c>
      <c r="E16" s="8">
        <v>6</v>
      </c>
      <c r="F16" s="10"/>
      <c r="G16" s="11">
        <f t="shared" si="0"/>
        <v>0</v>
      </c>
      <c r="H16" s="11">
        <f t="shared" si="1"/>
        <v>0</v>
      </c>
      <c r="I16" s="5"/>
      <c r="J16" s="5"/>
      <c r="K16" s="5"/>
    </row>
    <row r="17" spans="1:11" ht="109.2" x14ac:dyDescent="0.3">
      <c r="A17" s="5"/>
      <c r="B17" s="8">
        <v>12</v>
      </c>
      <c r="C17" s="22" t="s">
        <v>37</v>
      </c>
      <c r="D17" s="14" t="s">
        <v>106</v>
      </c>
      <c r="E17" s="8">
        <v>6</v>
      </c>
      <c r="F17" s="10"/>
      <c r="G17" s="11">
        <f t="shared" si="0"/>
        <v>0</v>
      </c>
      <c r="H17" s="11">
        <f t="shared" si="1"/>
        <v>0</v>
      </c>
      <c r="I17" s="5"/>
      <c r="J17" s="5"/>
      <c r="K17" s="5"/>
    </row>
    <row r="18" spans="1:11" ht="62.4" x14ac:dyDescent="0.3">
      <c r="A18" s="5"/>
      <c r="B18" s="8">
        <v>13</v>
      </c>
      <c r="C18" s="22" t="s">
        <v>38</v>
      </c>
      <c r="D18" s="14" t="s">
        <v>91</v>
      </c>
      <c r="E18" s="8">
        <v>1</v>
      </c>
      <c r="F18" s="10"/>
      <c r="G18" s="11">
        <f t="shared" si="0"/>
        <v>0</v>
      </c>
      <c r="H18" s="11">
        <f t="shared" si="1"/>
        <v>0</v>
      </c>
      <c r="I18" s="5"/>
      <c r="J18" s="5"/>
      <c r="K18" s="5"/>
    </row>
    <row r="19" spans="1:11" ht="62.4" x14ac:dyDescent="0.3">
      <c r="A19" s="5"/>
      <c r="B19" s="8">
        <v>14</v>
      </c>
      <c r="C19" s="22" t="s">
        <v>39</v>
      </c>
      <c r="D19" s="14" t="s">
        <v>92</v>
      </c>
      <c r="E19" s="8">
        <v>1</v>
      </c>
      <c r="F19" s="10"/>
      <c r="G19" s="11">
        <f t="shared" si="0"/>
        <v>0</v>
      </c>
      <c r="H19" s="11">
        <f t="shared" si="1"/>
        <v>0</v>
      </c>
      <c r="I19" s="5"/>
      <c r="J19" s="5"/>
      <c r="K19" s="5"/>
    </row>
    <row r="20" spans="1:11" ht="62.4" x14ac:dyDescent="0.3">
      <c r="A20" s="5"/>
      <c r="B20" s="8">
        <v>15</v>
      </c>
      <c r="C20" s="21" t="s">
        <v>40</v>
      </c>
      <c r="D20" s="14" t="s">
        <v>93</v>
      </c>
      <c r="E20" s="8">
        <v>1</v>
      </c>
      <c r="F20" s="10"/>
      <c r="G20" s="11">
        <f t="shared" si="0"/>
        <v>0</v>
      </c>
      <c r="H20" s="11">
        <f t="shared" si="1"/>
        <v>0</v>
      </c>
      <c r="I20" s="5"/>
      <c r="J20" s="5"/>
      <c r="K20" s="5"/>
    </row>
    <row r="21" spans="1:11" ht="15.6" x14ac:dyDescent="0.3">
      <c r="A21" s="5"/>
      <c r="B21" s="8">
        <v>16</v>
      </c>
      <c r="C21" s="22" t="s">
        <v>41</v>
      </c>
      <c r="D21" s="14" t="s">
        <v>42</v>
      </c>
      <c r="E21" s="8">
        <v>1</v>
      </c>
      <c r="F21" s="10"/>
      <c r="G21" s="11">
        <f t="shared" si="0"/>
        <v>0</v>
      </c>
      <c r="H21" s="11">
        <f t="shared" si="1"/>
        <v>0</v>
      </c>
      <c r="I21" s="5"/>
      <c r="J21" s="5"/>
      <c r="K21" s="5"/>
    </row>
    <row r="22" spans="1:11" ht="31.2" x14ac:dyDescent="0.3">
      <c r="A22" s="5"/>
      <c r="B22" s="8">
        <v>17</v>
      </c>
      <c r="C22" s="22" t="s">
        <v>43</v>
      </c>
      <c r="D22" s="14" t="s">
        <v>44</v>
      </c>
      <c r="E22" s="8">
        <v>1</v>
      </c>
      <c r="F22" s="10"/>
      <c r="G22" s="11">
        <f t="shared" si="0"/>
        <v>0</v>
      </c>
      <c r="H22" s="11">
        <f t="shared" si="1"/>
        <v>0</v>
      </c>
      <c r="I22" s="5"/>
      <c r="J22" s="5"/>
      <c r="K22" s="5"/>
    </row>
    <row r="23" spans="1:11" ht="100.8" customHeight="1" x14ac:dyDescent="0.3">
      <c r="A23" s="5"/>
      <c r="B23" s="8">
        <v>18</v>
      </c>
      <c r="C23" s="22" t="s">
        <v>45</v>
      </c>
      <c r="D23" s="14" t="s">
        <v>108</v>
      </c>
      <c r="E23" s="8">
        <v>1</v>
      </c>
      <c r="F23" s="10"/>
      <c r="G23" s="11">
        <f t="shared" si="0"/>
        <v>0</v>
      </c>
      <c r="H23" s="11">
        <f t="shared" si="1"/>
        <v>0</v>
      </c>
      <c r="I23" s="5"/>
      <c r="J23" s="5"/>
      <c r="K23" s="5"/>
    </row>
    <row r="24" spans="1:11" ht="78" x14ac:dyDescent="0.3">
      <c r="A24" s="5"/>
      <c r="B24" s="8">
        <v>19</v>
      </c>
      <c r="C24" s="22" t="s">
        <v>46</v>
      </c>
      <c r="D24" s="14" t="s">
        <v>107</v>
      </c>
      <c r="E24" s="8">
        <v>26</v>
      </c>
      <c r="F24" s="10"/>
      <c r="G24" s="11">
        <f t="shared" si="0"/>
        <v>0</v>
      </c>
      <c r="H24" s="11">
        <f t="shared" si="1"/>
        <v>0</v>
      </c>
      <c r="I24" s="5"/>
      <c r="J24" s="5"/>
      <c r="K24" s="5"/>
    </row>
    <row r="25" spans="1:11" ht="207.6" customHeight="1" x14ac:dyDescent="0.3">
      <c r="A25" s="5"/>
      <c r="B25" s="8">
        <v>20</v>
      </c>
      <c r="C25" s="22" t="s">
        <v>47</v>
      </c>
      <c r="D25" s="14" t="s">
        <v>94</v>
      </c>
      <c r="E25" s="8">
        <v>1</v>
      </c>
      <c r="F25" s="10"/>
      <c r="G25" s="11">
        <f t="shared" si="0"/>
        <v>0</v>
      </c>
      <c r="H25" s="11">
        <f t="shared" si="1"/>
        <v>0</v>
      </c>
      <c r="I25" s="5"/>
      <c r="J25" s="5"/>
      <c r="K25" s="5"/>
    </row>
    <row r="26" spans="1:11" ht="358.8" x14ac:dyDescent="0.3">
      <c r="A26" s="5"/>
      <c r="B26" s="8">
        <v>21</v>
      </c>
      <c r="C26" s="22" t="s">
        <v>48</v>
      </c>
      <c r="D26" s="14" t="s">
        <v>49</v>
      </c>
      <c r="E26" s="8">
        <v>6</v>
      </c>
      <c r="F26" s="10"/>
      <c r="G26" s="11">
        <f t="shared" si="0"/>
        <v>0</v>
      </c>
      <c r="H26" s="11">
        <f t="shared" si="1"/>
        <v>0</v>
      </c>
      <c r="I26" s="5"/>
      <c r="J26" s="5"/>
      <c r="K26" s="5"/>
    </row>
    <row r="27" spans="1:11" ht="46.8" x14ac:dyDescent="0.3">
      <c r="A27" s="5"/>
      <c r="B27" s="8">
        <v>22</v>
      </c>
      <c r="C27" s="22" t="s">
        <v>50</v>
      </c>
      <c r="D27" s="14" t="s">
        <v>51</v>
      </c>
      <c r="E27" s="8">
        <v>1</v>
      </c>
      <c r="F27" s="10"/>
      <c r="G27" s="11">
        <f t="shared" si="0"/>
        <v>0</v>
      </c>
      <c r="H27" s="11">
        <f t="shared" si="1"/>
        <v>0</v>
      </c>
      <c r="I27" s="5"/>
      <c r="J27" s="5"/>
      <c r="K27" s="5"/>
    </row>
    <row r="28" spans="1:11" ht="31.2" x14ac:dyDescent="0.3">
      <c r="A28" s="5"/>
      <c r="B28" s="8">
        <v>23</v>
      </c>
      <c r="C28" s="22" t="s">
        <v>52</v>
      </c>
      <c r="D28" s="14" t="s">
        <v>104</v>
      </c>
      <c r="E28" s="8">
        <v>1</v>
      </c>
      <c r="F28" s="10"/>
      <c r="G28" s="11">
        <f t="shared" si="0"/>
        <v>0</v>
      </c>
      <c r="H28" s="11">
        <f t="shared" si="1"/>
        <v>0</v>
      </c>
      <c r="I28" s="5"/>
      <c r="J28" s="5"/>
      <c r="K28" s="5"/>
    </row>
    <row r="29" spans="1:11" ht="36" customHeight="1" x14ac:dyDescent="0.3">
      <c r="A29" s="5"/>
      <c r="B29" s="8">
        <v>24</v>
      </c>
      <c r="C29" s="22" t="s">
        <v>53</v>
      </c>
      <c r="D29" s="14" t="s">
        <v>103</v>
      </c>
      <c r="E29" s="8">
        <v>1</v>
      </c>
      <c r="F29" s="10"/>
      <c r="G29" s="11">
        <f t="shared" si="0"/>
        <v>0</v>
      </c>
      <c r="H29" s="11">
        <f t="shared" si="1"/>
        <v>0</v>
      </c>
      <c r="I29" s="5"/>
      <c r="J29" s="5"/>
      <c r="K29" s="5"/>
    </row>
    <row r="30" spans="1:11" ht="31.2" x14ac:dyDescent="0.3">
      <c r="A30" s="5"/>
      <c r="B30" s="8">
        <v>25</v>
      </c>
      <c r="C30" s="22" t="s">
        <v>54</v>
      </c>
      <c r="D30" s="14" t="s">
        <v>55</v>
      </c>
      <c r="E30" s="8">
        <v>1</v>
      </c>
      <c r="F30" s="10"/>
      <c r="G30" s="11">
        <f t="shared" si="0"/>
        <v>0</v>
      </c>
      <c r="H30" s="11">
        <f t="shared" si="1"/>
        <v>0</v>
      </c>
      <c r="I30" s="5"/>
      <c r="J30" s="5"/>
      <c r="K30" s="5"/>
    </row>
    <row r="31" spans="1:11" ht="15.6" x14ac:dyDescent="0.3">
      <c r="A31" s="5"/>
      <c r="B31" s="8">
        <v>26</v>
      </c>
      <c r="C31" s="22" t="s">
        <v>56</v>
      </c>
      <c r="D31" s="14" t="s">
        <v>102</v>
      </c>
      <c r="E31" s="8">
        <v>1</v>
      </c>
      <c r="F31" s="10"/>
      <c r="G31" s="11">
        <f t="shared" si="0"/>
        <v>0</v>
      </c>
      <c r="H31" s="11">
        <f t="shared" si="1"/>
        <v>0</v>
      </c>
      <c r="I31" s="5"/>
      <c r="J31" s="5"/>
      <c r="K31" s="5"/>
    </row>
    <row r="32" spans="1:11" ht="31.2" x14ac:dyDescent="0.3">
      <c r="A32" s="5"/>
      <c r="B32" s="8">
        <v>27</v>
      </c>
      <c r="C32" s="22" t="s">
        <v>57</v>
      </c>
      <c r="D32" s="14" t="s">
        <v>58</v>
      </c>
      <c r="E32" s="8">
        <v>1</v>
      </c>
      <c r="F32" s="10"/>
      <c r="G32" s="11">
        <f t="shared" si="0"/>
        <v>0</v>
      </c>
      <c r="H32" s="11">
        <f t="shared" si="1"/>
        <v>0</v>
      </c>
      <c r="I32" s="5"/>
      <c r="J32" s="5"/>
      <c r="K32" s="5"/>
    </row>
    <row r="33" spans="1:17" ht="31.2" x14ac:dyDescent="0.3">
      <c r="A33" s="5"/>
      <c r="B33" s="8">
        <v>28</v>
      </c>
      <c r="C33" s="22" t="s">
        <v>59</v>
      </c>
      <c r="D33" s="14" t="s">
        <v>60</v>
      </c>
      <c r="E33" s="8">
        <v>1</v>
      </c>
      <c r="F33" s="10"/>
      <c r="G33" s="11">
        <f t="shared" si="0"/>
        <v>0</v>
      </c>
      <c r="H33" s="11">
        <f t="shared" si="1"/>
        <v>0</v>
      </c>
      <c r="I33" s="5"/>
      <c r="J33" s="5"/>
      <c r="K33" s="5"/>
    </row>
    <row r="34" spans="1:17" ht="15.6" x14ac:dyDescent="0.3">
      <c r="A34" s="5"/>
      <c r="B34" s="8">
        <v>29</v>
      </c>
      <c r="C34" s="21" t="s">
        <v>61</v>
      </c>
      <c r="D34" s="14" t="s">
        <v>62</v>
      </c>
      <c r="E34" s="8">
        <v>1</v>
      </c>
      <c r="F34" s="10"/>
      <c r="G34" s="11">
        <f t="shared" si="0"/>
        <v>0</v>
      </c>
      <c r="H34" s="11">
        <f t="shared" si="1"/>
        <v>0</v>
      </c>
      <c r="I34" s="5"/>
      <c r="J34" s="5"/>
      <c r="K34" s="5"/>
    </row>
    <row r="35" spans="1:17" ht="15.6" x14ac:dyDescent="0.3">
      <c r="A35" s="5"/>
      <c r="B35" s="8">
        <v>30</v>
      </c>
      <c r="C35" s="22" t="s">
        <v>63</v>
      </c>
      <c r="D35" s="14" t="s">
        <v>64</v>
      </c>
      <c r="E35" s="8">
        <v>1</v>
      </c>
      <c r="F35" s="10"/>
      <c r="G35" s="11">
        <f t="shared" si="0"/>
        <v>0</v>
      </c>
      <c r="H35" s="11">
        <f t="shared" si="1"/>
        <v>0</v>
      </c>
      <c r="I35" s="5"/>
      <c r="J35" s="5"/>
      <c r="K35" s="5"/>
    </row>
    <row r="36" spans="1:17" ht="15.6" x14ac:dyDescent="0.3">
      <c r="A36" s="5"/>
      <c r="B36" s="8">
        <v>31</v>
      </c>
      <c r="C36" s="22" t="s">
        <v>65</v>
      </c>
      <c r="D36" s="15" t="s">
        <v>66</v>
      </c>
      <c r="E36" s="16">
        <v>1</v>
      </c>
      <c r="F36" s="10"/>
      <c r="G36" s="11">
        <f t="shared" si="0"/>
        <v>0</v>
      </c>
      <c r="H36" s="11">
        <f t="shared" si="1"/>
        <v>0</v>
      </c>
      <c r="I36" s="5"/>
      <c r="J36" s="5"/>
      <c r="K36" s="5"/>
    </row>
    <row r="37" spans="1:17" ht="21" x14ac:dyDescent="0.3">
      <c r="A37" s="5"/>
      <c r="B37" s="26" t="s">
        <v>7</v>
      </c>
      <c r="C37" s="27"/>
      <c r="D37" s="27"/>
      <c r="E37" s="27"/>
      <c r="F37" s="28"/>
      <c r="G37" s="13">
        <f>SUM(G28:G36)</f>
        <v>0</v>
      </c>
      <c r="H37" s="17">
        <f>SUM(H6:H36)</f>
        <v>0</v>
      </c>
      <c r="I37" s="5"/>
      <c r="J37" s="5"/>
      <c r="K37" s="5"/>
    </row>
    <row r="38" spans="1:17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7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7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4" spans="1:17" x14ac:dyDescent="0.3">
      <c r="Q44" s="5"/>
    </row>
  </sheetData>
  <mergeCells count="3">
    <mergeCell ref="B2:H2"/>
    <mergeCell ref="B5:H5"/>
    <mergeCell ref="B37:F3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9B8A5-4E24-4BD6-A154-B15E816CEA99}">
  <dimension ref="A1:I16"/>
  <sheetViews>
    <sheetView tabSelected="1" topLeftCell="A7" zoomScaleNormal="100" workbookViewId="0">
      <selection activeCell="K12" sqref="K12"/>
    </sheetView>
  </sheetViews>
  <sheetFormatPr defaultRowHeight="14.4" x14ac:dyDescent="0.3"/>
  <cols>
    <col min="2" max="2" width="12.88671875" customWidth="1"/>
    <col min="3" max="3" width="18.6640625" customWidth="1"/>
    <col min="4" max="4" width="37.21875" customWidth="1"/>
    <col min="5" max="5" width="9.44140625" customWidth="1"/>
    <col min="6" max="6" width="23.88671875" customWidth="1"/>
    <col min="7" max="7" width="23.77734375" customWidth="1"/>
    <col min="8" max="8" width="16.77734375" customWidth="1"/>
  </cols>
  <sheetData>
    <row r="1" spans="1:9" x14ac:dyDescent="0.3">
      <c r="A1" s="5"/>
      <c r="B1" s="5"/>
      <c r="C1" s="5"/>
      <c r="D1" s="5"/>
      <c r="E1" s="5"/>
      <c r="F1" s="5"/>
      <c r="G1" s="5"/>
      <c r="H1" s="5"/>
      <c r="I1" s="5"/>
    </row>
    <row r="2" spans="1:9" ht="18" x14ac:dyDescent="0.3">
      <c r="A2" s="5"/>
      <c r="B2" s="25" t="s">
        <v>8</v>
      </c>
      <c r="C2" s="25"/>
      <c r="D2" s="25"/>
      <c r="E2" s="25"/>
      <c r="F2" s="25"/>
      <c r="G2" s="25"/>
      <c r="H2" s="25"/>
      <c r="I2" s="5"/>
    </row>
    <row r="3" spans="1:9" ht="15.6" x14ac:dyDescent="0.3">
      <c r="A3" s="5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5"/>
    </row>
    <row r="4" spans="1:9" ht="15.6" x14ac:dyDescent="0.3">
      <c r="A4" s="5"/>
      <c r="B4" s="7"/>
      <c r="C4" s="7"/>
      <c r="D4" s="7"/>
      <c r="E4" s="7"/>
      <c r="F4" s="7"/>
      <c r="G4" s="7"/>
      <c r="H4" s="7"/>
      <c r="I4" s="5"/>
    </row>
    <row r="5" spans="1:9" ht="15.6" x14ac:dyDescent="0.3">
      <c r="A5" s="5"/>
      <c r="B5" s="29" t="s">
        <v>81</v>
      </c>
      <c r="C5" s="29"/>
      <c r="D5" s="29"/>
      <c r="E5" s="29"/>
      <c r="F5" s="29"/>
      <c r="G5" s="29"/>
      <c r="H5" s="29"/>
      <c r="I5" s="5"/>
    </row>
    <row r="6" spans="1:9" ht="93.6" x14ac:dyDescent="0.3">
      <c r="A6" s="5"/>
      <c r="B6" s="8">
        <v>1</v>
      </c>
      <c r="C6" s="21" t="s">
        <v>69</v>
      </c>
      <c r="D6" s="9" t="s">
        <v>95</v>
      </c>
      <c r="E6" s="8">
        <v>1</v>
      </c>
      <c r="F6" s="10"/>
      <c r="G6" s="11">
        <f>SUM(E6*F6)</f>
        <v>0</v>
      </c>
      <c r="H6" s="11">
        <f>SUM(G6*1.21)</f>
        <v>0</v>
      </c>
      <c r="I6" s="5"/>
    </row>
    <row r="7" spans="1:9" ht="46.8" x14ac:dyDescent="0.3">
      <c r="A7" s="5"/>
      <c r="B7" s="16">
        <v>2</v>
      </c>
      <c r="C7" s="22" t="s">
        <v>70</v>
      </c>
      <c r="D7" s="14" t="s">
        <v>96</v>
      </c>
      <c r="E7" s="16">
        <v>1</v>
      </c>
      <c r="F7" s="10"/>
      <c r="G7" s="11">
        <f t="shared" ref="G7:G13" si="0">SUM(E7*F7)</f>
        <v>0</v>
      </c>
      <c r="H7" s="11">
        <f t="shared" ref="H7:H13" si="1">SUM(G7*1.21)</f>
        <v>0</v>
      </c>
      <c r="I7" s="5"/>
    </row>
    <row r="8" spans="1:9" ht="140.4" x14ac:dyDescent="0.3">
      <c r="A8" s="5"/>
      <c r="B8" s="8">
        <v>3</v>
      </c>
      <c r="C8" s="21" t="s">
        <v>71</v>
      </c>
      <c r="D8" s="18" t="s">
        <v>97</v>
      </c>
      <c r="E8" s="16">
        <v>1</v>
      </c>
      <c r="F8" s="10"/>
      <c r="G8" s="11">
        <f t="shared" si="0"/>
        <v>0</v>
      </c>
      <c r="H8" s="11">
        <f t="shared" si="1"/>
        <v>0</v>
      </c>
      <c r="I8" s="5"/>
    </row>
    <row r="9" spans="1:9" ht="46.8" x14ac:dyDescent="0.3">
      <c r="A9" s="5"/>
      <c r="B9" s="16">
        <v>4</v>
      </c>
      <c r="C9" s="21" t="s">
        <v>72</v>
      </c>
      <c r="D9" s="14" t="s">
        <v>73</v>
      </c>
      <c r="E9" s="16">
        <v>1</v>
      </c>
      <c r="F9" s="10"/>
      <c r="G9" s="11">
        <f t="shared" si="0"/>
        <v>0</v>
      </c>
      <c r="H9" s="11">
        <f t="shared" si="1"/>
        <v>0</v>
      </c>
      <c r="I9" s="5"/>
    </row>
    <row r="10" spans="1:9" ht="31.2" x14ac:dyDescent="0.3">
      <c r="A10" s="5"/>
      <c r="B10" s="8">
        <v>5</v>
      </c>
      <c r="C10" s="21" t="s">
        <v>74</v>
      </c>
      <c r="D10" s="9" t="s">
        <v>75</v>
      </c>
      <c r="E10" s="16">
        <v>1</v>
      </c>
      <c r="F10" s="10"/>
      <c r="G10" s="11">
        <f t="shared" si="0"/>
        <v>0</v>
      </c>
      <c r="H10" s="11">
        <f t="shared" si="1"/>
        <v>0</v>
      </c>
      <c r="I10" s="5"/>
    </row>
    <row r="11" spans="1:9" ht="62.4" x14ac:dyDescent="0.3">
      <c r="A11" s="5"/>
      <c r="B11" s="16">
        <v>6</v>
      </c>
      <c r="C11" s="21" t="s">
        <v>76</v>
      </c>
      <c r="D11" s="14" t="s">
        <v>98</v>
      </c>
      <c r="E11" s="16">
        <v>1</v>
      </c>
      <c r="F11" s="10"/>
      <c r="G11" s="11">
        <f t="shared" si="0"/>
        <v>0</v>
      </c>
      <c r="H11" s="11">
        <f t="shared" si="1"/>
        <v>0</v>
      </c>
      <c r="I11" s="5"/>
    </row>
    <row r="12" spans="1:9" ht="46.8" x14ac:dyDescent="0.3">
      <c r="A12" s="5"/>
      <c r="B12" s="8">
        <v>7</v>
      </c>
      <c r="C12" s="21" t="s">
        <v>77</v>
      </c>
      <c r="D12" s="9" t="s">
        <v>78</v>
      </c>
      <c r="E12" s="16">
        <v>1</v>
      </c>
      <c r="F12" s="10"/>
      <c r="G12" s="11">
        <f t="shared" si="0"/>
        <v>0</v>
      </c>
      <c r="H12" s="11">
        <f t="shared" si="1"/>
        <v>0</v>
      </c>
      <c r="I12" s="5"/>
    </row>
    <row r="13" spans="1:9" ht="46.8" x14ac:dyDescent="0.3">
      <c r="A13" s="5"/>
      <c r="B13" s="16">
        <v>8</v>
      </c>
      <c r="C13" s="21" t="s">
        <v>79</v>
      </c>
      <c r="D13" s="14" t="s">
        <v>80</v>
      </c>
      <c r="E13" s="16">
        <v>1</v>
      </c>
      <c r="F13" s="10"/>
      <c r="G13" s="11">
        <f t="shared" si="0"/>
        <v>0</v>
      </c>
      <c r="H13" s="11">
        <f t="shared" si="1"/>
        <v>0</v>
      </c>
      <c r="I13" s="5"/>
    </row>
    <row r="14" spans="1:9" ht="21" x14ac:dyDescent="0.3">
      <c r="A14" s="5"/>
      <c r="B14" s="26" t="s">
        <v>7</v>
      </c>
      <c r="C14" s="27"/>
      <c r="D14" s="27"/>
      <c r="E14" s="27"/>
      <c r="F14" s="28"/>
      <c r="G14" s="19">
        <f>SUM(G1:G13)</f>
        <v>0</v>
      </c>
      <c r="H14" s="20">
        <f>SUM(H1:H13)</f>
        <v>0</v>
      </c>
      <c r="I14" s="5"/>
    </row>
    <row r="15" spans="1:9" x14ac:dyDescent="0.3">
      <c r="A15" s="5"/>
      <c r="B15" s="5"/>
      <c r="C15" s="5"/>
      <c r="D15" s="5"/>
      <c r="E15" s="5"/>
      <c r="F15" s="5"/>
      <c r="G15" s="5"/>
      <c r="H15" s="5"/>
      <c r="I15" s="5"/>
    </row>
    <row r="16" spans="1:9" x14ac:dyDescent="0.3">
      <c r="A16" s="5"/>
      <c r="B16" s="5"/>
      <c r="C16" s="5"/>
      <c r="D16" s="5"/>
      <c r="E16" s="5"/>
      <c r="F16" s="5"/>
      <c r="G16" s="5"/>
      <c r="H16" s="5"/>
      <c r="I16" s="5"/>
    </row>
  </sheetData>
  <mergeCells count="3">
    <mergeCell ref="B2:H2"/>
    <mergeCell ref="B5:H5"/>
    <mergeCell ref="B14:F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Souhrn</vt:lpstr>
      <vt:lpstr>Laboratoř chemie</vt:lpstr>
      <vt:lpstr>Přírodovědná učebna</vt:lpstr>
      <vt:lpstr>Kabinet fyziky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KXN</dc:creator>
  <cp:lastModifiedBy>KXN</cp:lastModifiedBy>
  <dcterms:created xsi:type="dcterms:W3CDTF">2025-06-03T07:47:06Z</dcterms:created>
  <dcterms:modified xsi:type="dcterms:W3CDTF">2025-07-31T09:17:08Z</dcterms:modified>
</cp:coreProperties>
</file>